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T:\Public Works\08_Sustainability\02 Transportation\"/>
    </mc:Choice>
  </mc:AlternateContent>
  <xr:revisionPtr revIDLastSave="0" documentId="8_{BFF98B1C-9A9B-49E5-9B1F-2F686898E549}" xr6:coauthVersionLast="47" xr6:coauthVersionMax="47" xr10:uidLastSave="{00000000-0000-0000-0000-000000000000}"/>
  <bookViews>
    <workbookView xWindow="28680" yWindow="-120" windowWidth="29040" windowHeight="15720" xr2:uid="{96DFCB5F-0C9B-4322-9999-E888DA27B69D}"/>
  </bookViews>
  <sheets>
    <sheet name="Cost Comparison" sheetId="2" r:id="rId1"/>
    <sheet name="Resource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2" l="1"/>
  <c r="I25" i="2" s="1"/>
  <c r="F23" i="2"/>
  <c r="F11" i="2"/>
  <c r="F13" i="2" s="1"/>
  <c r="C21" i="2"/>
  <c r="C23" i="2" s="1"/>
  <c r="F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tc={03D09C4C-61C4-4D4F-95A4-A096F19F462E}</author>
    <author>tc={8616EE22-E0B3-4091-B07F-F307B2D4E045}</author>
    <author>tc={8B036C8D-D701-4599-AF55-BF6D25DBA49F}</author>
    <author>tc={36BBD849-B45B-42AD-B39C-8A42EC30CE0E}</author>
    <author>tc={B5650A9E-B2D6-451C-93B2-B02BB8C48CEE}</author>
  </authors>
  <commentList>
    <comment ref="E13" authorId="0" shapeId="0" xr:uid="{03D09C4C-61C4-4D4F-95A4-A096F19F462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field assumes a 7 year vehicle replacement. Please update if different replacement year is used.</t>
      </text>
    </comment>
    <comment ref="H19" authorId="1" shapeId="0" xr:uid="{8616EE22-E0B3-4091-B07F-F307B2D4E045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calculator assumes the gas vehicle purchase price listed is the same vehicle that is purchased for the propane equipment to be installed on.</t>
      </text>
    </comment>
    <comment ref="B23" authorId="2" shapeId="0" xr:uid="{8B036C8D-D701-4599-AF55-BF6D25DBA49F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field assumes a 7 year vehicle replacement. Please update if different replacement year is used.</t>
      </text>
    </comment>
    <comment ref="E25" authorId="3" shapeId="0" xr:uid="{36BBD849-B45B-42AD-B39C-8A42EC30CE0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field assumes a 7 year vehicle replacement. Please update if different replacement year is used.</t>
      </text>
    </comment>
    <comment ref="H25" authorId="4" shapeId="0" xr:uid="{B5650A9E-B2D6-451C-93B2-B02BB8C48CE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field assumes a 7 year vehicle replacement. Please update if different replacement year is used.</t>
      </text>
    </comment>
  </commentList>
</comments>
</file>

<file path=xl/sharedStrings.xml><?xml version="1.0" encoding="utf-8"?>
<sst xmlns="http://schemas.openxmlformats.org/spreadsheetml/2006/main" count="32" uniqueCount="28">
  <si>
    <t>Staff Position Details</t>
  </si>
  <si>
    <t>Gas Vehicle</t>
  </si>
  <si>
    <t>Miles driven per year:</t>
  </si>
  <si>
    <t>MPG:</t>
  </si>
  <si>
    <t>Vehicle purchase price:</t>
  </si>
  <si>
    <t>Gas price per gallon:</t>
  </si>
  <si>
    <t>NCE Annual Fuel Cost:</t>
  </si>
  <si>
    <t>NCE Lifespan Cost:</t>
  </si>
  <si>
    <t>Hybrid Vehicle</t>
  </si>
  <si>
    <t>Electric Vehicle</t>
  </si>
  <si>
    <t>Propane Vehicle</t>
  </si>
  <si>
    <t>Est. mile/kWh for EV:</t>
  </si>
  <si>
    <t>Propane price per gallon:</t>
  </si>
  <si>
    <t>Vehicle Purchase price:</t>
  </si>
  <si>
    <t>Propane equipment cost:</t>
  </si>
  <si>
    <t>Hybrid Annual Fuel Cost:</t>
  </si>
  <si>
    <t>Utility kWh rate:</t>
  </si>
  <si>
    <t>Propane MPG:</t>
  </si>
  <si>
    <t>Hybrid Lifespan Cost:</t>
  </si>
  <si>
    <t>Electric Annual Fuel Cost:</t>
  </si>
  <si>
    <t>Propane Annual Fuel Cost:</t>
  </si>
  <si>
    <t>Maintenance Costs:</t>
  </si>
  <si>
    <t>Electric Lifespan Cost:</t>
  </si>
  <si>
    <t>Propane Lifespan Cost:</t>
  </si>
  <si>
    <t>https://walletburst.com/tools/hybrid-vs-gas-savings-calculator/</t>
  </si>
  <si>
    <t>https://chooseev.com/savings-calculator/</t>
  </si>
  <si>
    <t>https://afdc.energy.gov/calc/</t>
  </si>
  <si>
    <t>https://www.google.com/search?q=how+to+calculate+hybrid+annual+fuel+cost&amp;rlz=1C1GCEA_enUS1157US1157&amp;oq=how+to+calculate+hybrid+annual+fuel+cost&amp;gs_lcrp=EgZjaHJvbWUyCQgAEEUYORigATIHCAEQIRigATIHCAIQIRirAtIBCjEzMDM3NGowajSoAgCwAgA&amp;sourceid=chrome&amp;ie=UTF-8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</si>
</sst>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0" fillId="2" borderId="1" xfId="0" applyFill="1" applyBorder="1"/>
    <xf numFmtId="8" fontId="0" fillId="2" borderId="1" xfId="0" applyNumberFormat="1" applyFill="1" applyBorder="1"/>
    <xf numFmtId="0" fontId="2" fillId="2" borderId="0" xfId="0" applyFont="1" applyFill="1"/>
    <xf numFmtId="0" fontId="0" fillId="3" borderId="1" xfId="0" applyFill="1" applyBorder="1"/>
    <xf numFmtId="0" fontId="0" fillId="4" borderId="1" xfId="0" applyFill="1" applyBorder="1"/>
    <xf numFmtId="0" fontId="2" fillId="5" borderId="0" xfId="0" applyFont="1" applyFill="1"/>
    <xf numFmtId="0" fontId="3" fillId="2" borderId="1" xfId="0" applyFont="1" applyFill="1" applyBorder="1"/>
    <xf numFmtId="44" fontId="0" fillId="2" borderId="1" xfId="1" applyFont="1" applyFill="1" applyBorder="1"/>
    <xf numFmtId="0" fontId="0" fillId="6" borderId="1" xfId="0" applyFill="1" applyBorder="1"/>
    <xf numFmtId="0" fontId="0" fillId="7" borderId="1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endusa, Caitlyn" id="{680273FB-8F83-402B-A91D-1E2A295A1649}" userId="S::cgendusa@hvlnc.gov::edb83606-0501-4f50-9476-889b508c22e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3" dT="2025-07-22T18:49:39.80" personId="{680273FB-8F83-402B-A91D-1E2A295A1649}" id="{03D09C4C-61C4-4D4F-95A4-A096F19F462E}">
    <text>This field assumes a 7 year vehicle replacement. Please update if different replacement year is used.</text>
  </threadedComment>
  <threadedComment ref="H19" dT="2025-07-22T18:08:28.66" personId="{680273FB-8F83-402B-A91D-1E2A295A1649}" id="{8616EE22-E0B3-4091-B07F-F307B2D4E045}">
    <text>This calculator assumes the gas vehicle purchase price listed is the same vehicle that is purchased for the propane equipment to be installed on.</text>
  </threadedComment>
  <threadedComment ref="B23" dT="2025-07-22T18:32:27.39" personId="{680273FB-8F83-402B-A91D-1E2A295A1649}" id="{8B036C8D-D701-4599-AF55-BF6D25DBA49F}">
    <text>This field assumes a 7 year vehicle replacement. Please update if different replacement year is used.</text>
  </threadedComment>
  <threadedComment ref="E25" dT="2025-07-22T18:32:39.71" personId="{680273FB-8F83-402B-A91D-1E2A295A1649}" id="{36BBD849-B45B-42AD-B39C-8A42EC30CE0E}">
    <text>This field assumes a 7 year vehicle replacement. Please update if different replacement year is used.</text>
  </threadedComment>
  <threadedComment ref="H25" dT="2025-07-22T18:32:46.62" personId="{680273FB-8F83-402B-A91D-1E2A295A1649}" id="{B5650A9E-B2D6-451C-93B2-B02BB8C48CEE}">
    <text>This field assumes a 7 year vehicle replacement. Please update if different replacement year is used.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792A2-2169-4C93-B9DF-A3E52B356919}">
  <dimension ref="B3:I27"/>
  <sheetViews>
    <sheetView tabSelected="1" topLeftCell="A7" zoomScale="110" zoomScaleNormal="110" workbookViewId="0">
      <selection activeCell="B25" sqref="B25"/>
    </sheetView>
  </sheetViews>
  <sheetFormatPr defaultRowHeight="15"/>
  <cols>
    <col min="1" max="1" width="9.140625" style="1"/>
    <col min="2" max="2" width="21.42578125" style="1" customWidth="1"/>
    <col min="3" max="3" width="9.140625" style="1" customWidth="1"/>
    <col min="4" max="4" width="9.140625" style="1"/>
    <col min="5" max="5" width="22.5703125" style="1" customWidth="1"/>
    <col min="6" max="7" width="9.140625" style="1"/>
    <col min="8" max="8" width="23" style="1" customWidth="1"/>
    <col min="9" max="9" width="10.5703125" style="1" bestFit="1" customWidth="1"/>
    <col min="10" max="16384" width="9.140625" style="1"/>
  </cols>
  <sheetData>
    <row r="3" spans="2:8">
      <c r="B3" s="7" t="s">
        <v>0</v>
      </c>
      <c r="C3" s="4"/>
      <c r="D3" s="4"/>
      <c r="E3" s="7" t="s">
        <v>1</v>
      </c>
    </row>
    <row r="5" spans="2:8">
      <c r="B5" s="2" t="s">
        <v>2</v>
      </c>
      <c r="C5" s="2"/>
      <c r="E5" s="2" t="s">
        <v>3</v>
      </c>
      <c r="F5" s="2"/>
    </row>
    <row r="7" spans="2:8">
      <c r="E7" s="2" t="s">
        <v>4</v>
      </c>
      <c r="F7" s="9">
        <v>0</v>
      </c>
    </row>
    <row r="9" spans="2:8">
      <c r="E9" s="2" t="s">
        <v>5</v>
      </c>
      <c r="F9" s="9">
        <v>4.4000000000000004</v>
      </c>
    </row>
    <row r="11" spans="2:8">
      <c r="E11" s="2" t="s">
        <v>6</v>
      </c>
      <c r="F11" s="2" t="e">
        <f>SUM((C5/F5)*F9)</f>
        <v>#DIV/0!</v>
      </c>
    </row>
    <row r="13" spans="2:8">
      <c r="E13" s="11" t="s">
        <v>7</v>
      </c>
      <c r="F13" s="10" t="e">
        <f>SUM(F11*7)</f>
        <v>#DIV/0!</v>
      </c>
    </row>
    <row r="15" spans="2:8">
      <c r="B15" s="7" t="s">
        <v>8</v>
      </c>
      <c r="E15" s="7" t="s">
        <v>9</v>
      </c>
      <c r="H15" s="7" t="s">
        <v>10</v>
      </c>
    </row>
    <row r="17" spans="2:9">
      <c r="B17" s="2" t="s">
        <v>3</v>
      </c>
      <c r="C17" s="2"/>
      <c r="E17" s="2" t="s">
        <v>11</v>
      </c>
      <c r="F17" s="2"/>
      <c r="H17" s="2" t="s">
        <v>12</v>
      </c>
      <c r="I17" s="9">
        <v>0</v>
      </c>
    </row>
    <row r="19" spans="2:9">
      <c r="B19" s="2" t="s">
        <v>4</v>
      </c>
      <c r="C19" s="9">
        <v>0</v>
      </c>
      <c r="E19" s="2" t="s">
        <v>13</v>
      </c>
      <c r="F19" s="9">
        <v>0</v>
      </c>
      <c r="H19" s="2" t="s">
        <v>14</v>
      </c>
      <c r="I19" s="9">
        <v>7000</v>
      </c>
    </row>
    <row r="21" spans="2:9">
      <c r="B21" s="2" t="s">
        <v>15</v>
      </c>
      <c r="C21" s="3" t="e">
        <f>(SUM((C5/C17)*F9))</f>
        <v>#DIV/0!</v>
      </c>
      <c r="E21" s="8" t="s">
        <v>16</v>
      </c>
      <c r="F21" s="9">
        <v>0</v>
      </c>
      <c r="H21" s="2" t="s">
        <v>17</v>
      </c>
      <c r="I21" s="2"/>
    </row>
    <row r="23" spans="2:9">
      <c r="B23" s="6" t="s">
        <v>18</v>
      </c>
      <c r="C23" s="5" t="e">
        <f>SUM(C21*7)</f>
        <v>#DIV/0!</v>
      </c>
      <c r="E23" s="2" t="s">
        <v>19</v>
      </c>
      <c r="F23" s="2" t="e">
        <f>SUM((C5*F21)/F17)</f>
        <v>#DIV/0!</v>
      </c>
      <c r="H23" s="2" t="s">
        <v>20</v>
      </c>
      <c r="I23" s="2" t="e">
        <f>SUM((C5/I21)*I17)</f>
        <v>#DIV/0!</v>
      </c>
    </row>
    <row r="25" spans="2:9">
      <c r="B25" s="1" t="s">
        <v>21</v>
      </c>
      <c r="E25" s="6" t="s">
        <v>22</v>
      </c>
      <c r="F25" s="5" t="e">
        <f>SUM(F23*7)</f>
        <v>#DIV/0!</v>
      </c>
      <c r="H25" s="6" t="s">
        <v>23</v>
      </c>
      <c r="I25" s="5" t="e">
        <f>SUM(I23*7)</f>
        <v>#DIV/0!</v>
      </c>
    </row>
    <row r="27" spans="2:9">
      <c r="E27" s="1" t="s">
        <v>21</v>
      </c>
      <c r="H27" s="1" t="s">
        <v>21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5BE4F-B06D-4146-AD85-A4D264A9583E}">
  <dimension ref="A1:A6"/>
  <sheetViews>
    <sheetView workbookViewId="0">
      <selection activeCell="D11" sqref="D11"/>
    </sheetView>
  </sheetViews>
  <sheetFormatPr defaultRowHeight="15"/>
  <sheetData>
    <row r="1" spans="1:1">
      <c r="A1" t="s">
        <v>24</v>
      </c>
    </row>
    <row r="2" spans="1:1">
      <c r="A2" t="s">
        <v>25</v>
      </c>
    </row>
    <row r="4" spans="1:1">
      <c r="A4" t="s">
        <v>26</v>
      </c>
    </row>
    <row r="6" spans="1:1">
      <c r="A6" t="s"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65D8F80861FC409080D1C105F0AE4A" ma:contentTypeVersion="52" ma:contentTypeDescription="Create a new document." ma:contentTypeScope="" ma:versionID="aa3a6440fa92bcbcad548323745bd7e1">
  <xsd:schema xmlns:xsd="http://www.w3.org/2001/XMLSchema" xmlns:xs="http://www.w3.org/2001/XMLSchema" xmlns:p="http://schemas.microsoft.com/office/2006/metadata/properties" xmlns:ns2="3940a21c-dd72-4cc8-9651-b3dd16912a25" xmlns:ns3="c4058b48-2076-40ea-8166-597bc1ed2c1a" targetNamespace="http://schemas.microsoft.com/office/2006/metadata/properties" ma:root="true" ma:fieldsID="edb4858c78ce9e6f48a8c612bbb38db1" ns2:_="" ns3:_="">
    <xsd:import namespace="3940a21c-dd72-4cc8-9651-b3dd16912a25"/>
    <xsd:import namespace="c4058b48-2076-40ea-8166-597bc1ed2c1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40a21c-dd72-4cc8-9651-b3dd16912a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b04e643-dd3e-4d21-b641-5b2bd3a839ba}" ma:internalName="TaxCatchAll" ma:showField="CatchAllData" ma:web="3940a21c-dd72-4cc8-9651-b3dd16912a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58b48-2076-40ea-8166-597bc1ed2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fb5f71b-5939-45c3-bc23-938ddd81e4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058b48-2076-40ea-8166-597bc1ed2c1a">
      <Terms xmlns="http://schemas.microsoft.com/office/infopath/2007/PartnerControls"/>
    </lcf76f155ced4ddcb4097134ff3c332f>
    <TaxCatchAll xmlns="3940a21c-dd72-4cc8-9651-b3dd16912a25" xsi:nil="true"/>
  </documentManagement>
</p:properties>
</file>

<file path=customXml/itemProps1.xml><?xml version="1.0" encoding="utf-8"?>
<ds:datastoreItem xmlns:ds="http://schemas.openxmlformats.org/officeDocument/2006/customXml" ds:itemID="{E92A5579-01CE-493E-8049-287BA8C2C911}"/>
</file>

<file path=customXml/itemProps2.xml><?xml version="1.0" encoding="utf-8"?>
<ds:datastoreItem xmlns:ds="http://schemas.openxmlformats.org/officeDocument/2006/customXml" ds:itemID="{0DA41003-B1C4-4509-9BA3-5A7518FFCB17}"/>
</file>

<file path=customXml/itemProps3.xml><?xml version="1.0" encoding="utf-8"?>
<ds:datastoreItem xmlns:ds="http://schemas.openxmlformats.org/officeDocument/2006/customXml" ds:itemID="{1362952E-1275-458F-821F-178855A3F5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Gendusa, Caitlyn</dc:creator>
  <cp:keywords/>
  <dc:description/>
  <cp:lastModifiedBy/>
  <cp:revision/>
  <dcterms:created xsi:type="dcterms:W3CDTF">2025-07-22T17:36:01Z</dcterms:created>
  <dcterms:modified xsi:type="dcterms:W3CDTF">2026-01-30T12:46:06Z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0x0101005765D8F80861FC409080D1C105F0AE4A</vt:lpwstr>
  </property>
  <property fmtid="{D5CDD505-2E9C-101B-9397-08002B2CF9AE}" pid="3" name="MediaServiceImageTags">
    <vt:lpwstr/>
  </property>
</Properties>
</file>